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010821 крио" sheetId="1" r:id="rId1"/>
    <sheet name="010821 крио комплект" sheetId="2" r:id="rId2"/>
    <sheet name="010722 электроды" sheetId="3" r:id="rId3"/>
  </sheets>
  <definedNames>
    <definedName name="_Фильтр_базы_данных" localSheetId="2" hidden="1">'010722 электроды'!$A$13:$C$13</definedName>
    <definedName name="_Фильтр_базы_данных" localSheetId="0" hidden="1">'010821 крио'!$A$13:$C$13</definedName>
    <definedName name="_Фильтр_базы_данных" localSheetId="1" hidden="1">'010821 крио комплект'!$A$13:$C$13</definedName>
  </definedNames>
  <calcPr fullCalcOnLoad="1"/>
</workbook>
</file>

<file path=xl/sharedStrings.xml><?xml version="1.0" encoding="utf-8"?>
<sst xmlns="http://schemas.openxmlformats.org/spreadsheetml/2006/main" count="146" uniqueCount="120">
  <si>
    <t>Наименование изделия</t>
  </si>
  <si>
    <t>Артикул</t>
  </si>
  <si>
    <t>#03000</t>
  </si>
  <si>
    <t>#03010</t>
  </si>
  <si>
    <t>#03020</t>
  </si>
  <si>
    <t>#03021</t>
  </si>
  <si>
    <t>#03030</t>
  </si>
  <si>
    <t>#03040</t>
  </si>
  <si>
    <t>#03050</t>
  </si>
  <si>
    <t>#03054</t>
  </si>
  <si>
    <t>#03101</t>
  </si>
  <si>
    <t>#03104</t>
  </si>
  <si>
    <t>#03107</t>
  </si>
  <si>
    <t>#03102</t>
  </si>
  <si>
    <t>#03103</t>
  </si>
  <si>
    <t>#03105</t>
  </si>
  <si>
    <t>#03106</t>
  </si>
  <si>
    <t>#03108</t>
  </si>
  <si>
    <t>#03109</t>
  </si>
  <si>
    <t>АППАРАТ КРИОХИРУРГИЧЕСКИЙ "КРИОТОН-3"</t>
  </si>
  <si>
    <t>Цена за ед. в грн</t>
  </si>
  <si>
    <t>Наконечник сменный Ø 20 мм  гинекологический</t>
  </si>
  <si>
    <t>Наконечник сменный Ø 20 мм  плоский</t>
  </si>
  <si>
    <t>Наконечник сменный Ø 15 мм  гинекологический</t>
  </si>
  <si>
    <t>Наконечник сменный Ø 15 мм  плоский</t>
  </si>
  <si>
    <t>Наконечник сменный Ø 10 мм  гинекологический</t>
  </si>
  <si>
    <t>Наконечник сменный Ø 10 мм  плоский</t>
  </si>
  <si>
    <t>БАЗОВЫЕ КОМПОНЕНТЫ</t>
  </si>
  <si>
    <t>СМЕННЫЕ НАКОНЕЧНИКИ</t>
  </si>
  <si>
    <t xml:space="preserve">Теплоизолированный сосуд для жидкого азота и заправочное устройство </t>
  </si>
  <si>
    <t>#04100</t>
  </si>
  <si>
    <t>#04500</t>
  </si>
  <si>
    <t>Общехирургический комплект  (7 шт.)</t>
  </si>
  <si>
    <t>#05002</t>
  </si>
  <si>
    <t xml:space="preserve">                                                                                ПРАЙС-ЛИСТ </t>
  </si>
  <si>
    <t>Прямой, 200 мм</t>
  </si>
  <si>
    <t>БАЗОВЫЕ КОМПЛЕКТЫ</t>
  </si>
  <si>
    <t>Криоинструмент прямой Ø 6 мм под сменные наконечники</t>
  </si>
  <si>
    <t>Криоинструмент изогнутый Ø 6 мм с наконечником по выбору</t>
  </si>
  <si>
    <t>Криоинструмент изогнутый Ø 6 мм под сменные наконечники</t>
  </si>
  <si>
    <t>Криоинструмент прямой Ø 4 мм</t>
  </si>
  <si>
    <t>Криоинструмент прямой Ø 5 мм удлиненный</t>
  </si>
  <si>
    <t>Криоинструмент изогнутый Ø 5 мм  удлиненный</t>
  </si>
  <si>
    <t>Криоинструмент изогнутый Ø 6 мм  удлиненный под сменные наконечники</t>
  </si>
  <si>
    <t>Аппарат "КРИОТОН-3" (гинекологический, для операций на шейке матки)</t>
  </si>
  <si>
    <t>Аппарат "КРИОТОН-3" (гинекологический, для "слепых" внутриматочных операций)</t>
  </si>
  <si>
    <t>Аппарат "КРИОТОН-3" (для эндоскопических операций в гинекологии, урологии, проктологии)</t>
  </si>
  <si>
    <t>Аппарат "КРИОТОН-3" (отоларингологический, для криотонзиллотомии)</t>
  </si>
  <si>
    <t>Аппарат "КРИОТОН-3" (отоларингологический, для операций в полости носа)</t>
  </si>
  <si>
    <t>Аппарат "КРИОТОН-3" (проктологический, для операций на перианальной области)</t>
  </si>
  <si>
    <t>Аппарат "КРИОТОН-3" (урологический, для операций на открытом мочевом пузыре)</t>
  </si>
  <si>
    <t>Аппарат "КРИОТОН-3" (онкологический, для удаления наружных легкодоступных новообразований)</t>
  </si>
  <si>
    <t>Комплектация по выбору Заказчика</t>
  </si>
  <si>
    <t>СМЕННЫЕ КРИОИНСТРУМЕНТЫ</t>
  </si>
  <si>
    <t xml:space="preserve"> Теплоизолированный сосуд для жидкого азота и заправочное устройство, криоинструмент прямой диаметром 6 мм под сменные наконечники (#03010), наконечники сменные гинекологические диаметром 20 мм (#03101), 15 мм (#03104) и 10 мм (#03107)</t>
  </si>
  <si>
    <t xml:space="preserve"> Теплоизолированный сосуд для жидкого азота и заправочное устройство, криоинструмент изогнутый удлиненный диаметром 5 мм (#03050)</t>
  </si>
  <si>
    <t xml:space="preserve"> Теплоизолированный сосуд для жидкого азота и заправочное устройство, криоинструмент изогнутый диаметром 6 мм с наконечником по выбору  (#03020)</t>
  </si>
  <si>
    <t xml:space="preserve"> Теплоизолированный сосуд для жидкого азота и заправочное устройство, криоинструмент изогнутый удлиненный диаметром 6 мм (#03054), наконечники плоские диаметром 20 мм (#03103), 15 мм (#03106) и 10 мм (#03109)</t>
  </si>
  <si>
    <t xml:space="preserve"> Теплоизолированный сосуд для жидкого азота и заправочное устройство, криоинструмент прямой диаметром 6 мм (#03010), наконечники плоские диаметром 20 мм (#03103), 15 мм (#03106) и 10 мм (#03109)</t>
  </si>
  <si>
    <t xml:space="preserve"> Теплоизолированный сосуд для жидкого азота и заправочное устройство, криоинструмент прямой диаметром 5 мм удлиненный (#03040)</t>
  </si>
  <si>
    <t>Состав</t>
  </si>
  <si>
    <t xml:space="preserve">                                                                                            АППАРАТ КРИОХИРУРГИЧЕСКИЙ "КРИОТОН-3"</t>
  </si>
  <si>
    <t>Аппарат "КРИОТОН-3" (косметологический 1)</t>
  </si>
  <si>
    <t>Аппарат "КРИОТОН-3" (косметологический 2)</t>
  </si>
  <si>
    <t>Криоинструмент прямой Ø 4 мм удлиненный</t>
  </si>
  <si>
    <t>#03044</t>
  </si>
  <si>
    <t>Аппарат "КРИОТОН-3" (отоларингологический, универсальный)</t>
  </si>
  <si>
    <t>Гарантийное (2года) и послегарантийное обслуживание</t>
  </si>
  <si>
    <t xml:space="preserve">               МОНОПОЛЯРНЫЕ СМЕННЫЕ ЭЛЕКТРОДЫ ДЛЯ ВЧ-ЭЛЕКТРОХИРУРГИИ</t>
  </si>
  <si>
    <t xml:space="preserve">            БИПОЛЯРНЫЕ СМЕННЫЕ ЭЛЕКТРОДЫ (ПИНЦЕТЫ) ДЛЯ ВЧ-ЭЛЕКТРОХИРУРГИИ</t>
  </si>
  <si>
    <t xml:space="preserve">                                                                                                                                         ПРАЙС-ЛИСТ</t>
  </si>
  <si>
    <t>Косметологический комплект  (7 шт.)</t>
  </si>
  <si>
    <t>#04800T</t>
  </si>
  <si>
    <t>#04500T</t>
  </si>
  <si>
    <t>#04100R</t>
  </si>
  <si>
    <t>Гинекологический комплект  (12 шт.) нить 0.35 мм</t>
  </si>
  <si>
    <t>Гинекологический комплект  (12 шт.) нить 0.2 мм</t>
  </si>
  <si>
    <t xml:space="preserve"> Теплоизолированный сосуд для жидкого азота и заправочное устройство, криоинструмент прямой диаметром 4 мм (#03030)</t>
  </si>
  <si>
    <t xml:space="preserve"> Теплоизолированный сосуд для жидкого азота и заправочное устройство, криоинструмент изогнутый диаметром 6 мм с наконечником по выбору  (#03020), криоинструмент прямой диаметром 4 мм (#03030)</t>
  </si>
  <si>
    <t>Наконечник сменный Ø 10 мм  конусный заостренный</t>
  </si>
  <si>
    <t>#03107D</t>
  </si>
  <si>
    <t xml:space="preserve"> Теплоизолированный сосуд для жидкого азота и заправочное устройство, криоинструмент изогнутый диам. 6 мм (#03021), наконечники плоские диам. 20 мм (#03103), 15 мм (#03106) и 10 мм (#03109),  наконечник конусный заостренный диам. 10 мм (#03107D)</t>
  </si>
  <si>
    <t xml:space="preserve"> Теплоизолированный сосуд для жидкого азота и заправочное устройство, криоинструмент прямой диам. 6 мм (#03010), наконечники плоские диам. 20 мм (#03103), 15 мм (#03106) и 10 мм (#03109),  наконечник конусный заостренный диам. 10 мм (#03107D)</t>
  </si>
  <si>
    <t>Отоларингологический назальный комплект  (3 шт.)</t>
  </si>
  <si>
    <t>Отоларингологический комплект  (7 шт.) нить 0.35 мм</t>
  </si>
  <si>
    <t>Отоларингологический комплект  (7 шт.) нить 0.2 мм</t>
  </si>
  <si>
    <t>#04900T</t>
  </si>
  <si>
    <t>#04900RT</t>
  </si>
  <si>
    <t>#04910Т</t>
  </si>
  <si>
    <t>Наконечник сменный Ø 20 мм  выпуклый</t>
  </si>
  <si>
    <t>Наконечник сменный Ø 15 мм  выпуклый</t>
  </si>
  <si>
    <t>Наконечник сменный Ø 10 мм  выпуклый</t>
  </si>
  <si>
    <t>Криоинструмент для криоорошения и криотерапии Ø 4 мм, конус Люэра</t>
  </si>
  <si>
    <t>#03070</t>
  </si>
  <si>
    <t>Криоинструмент для криоорошения и криотерапии Ø 2 мм, L=100 мм</t>
  </si>
  <si>
    <t>#03071</t>
  </si>
  <si>
    <t>#03072</t>
  </si>
  <si>
    <t>Штыковой, 150 мм</t>
  </si>
  <si>
    <t>#05004</t>
  </si>
  <si>
    <t xml:space="preserve">                                                                                    ПРАЙС-ЛИСТ </t>
  </si>
  <si>
    <t>Криоинструмент для криоорошения и криотерапии Ø 4 мм, L=50-100 мм, конус Люэра</t>
  </si>
  <si>
    <t>Цены приведены с НДС (7%) и без стоимости доставки</t>
  </si>
  <si>
    <t>Цены приведены с НДС (20%) и без стоимости доставки</t>
  </si>
  <si>
    <t>Регистрационное удостоверение МЗ Украины №14917/2015 на применение в медицинской практике</t>
  </si>
  <si>
    <t>Прямой, 200 мм, бранши 10×3×1 мм</t>
  </si>
  <si>
    <t>#05012</t>
  </si>
  <si>
    <t>Прямой, 200 мм, бранши 10×3×1 мм (базовый)</t>
  </si>
  <si>
    <t>Штыковой, 150 мм, бранши 10×3×1 мм</t>
  </si>
  <si>
    <t>#05014</t>
  </si>
  <si>
    <t>Прямой, 160 мм, бранши 10×3×1 мм (базовый)</t>
  </si>
  <si>
    <r>
      <t xml:space="preserve">Подробное описание изделий на сайте  </t>
    </r>
    <r>
      <rPr>
        <b/>
        <i/>
        <sz val="10"/>
        <rFont val="Arial Cyr"/>
        <family val="0"/>
      </rPr>
      <t>http://www.medan.com.ua</t>
    </r>
  </si>
  <si>
    <t>Общехирургический комплект  (7 шт.) хвостовик 2.4 мм</t>
  </si>
  <si>
    <t>Косметологический комплект  (7 шт.) хвостовик 2.4 мм</t>
  </si>
  <si>
    <t>#04500T24</t>
  </si>
  <si>
    <t>#04800T24</t>
  </si>
  <si>
    <t xml:space="preserve">         Расчетный счет UA793003460000026005020763601  в АТ «АЛЬФА-БАНК», МФО 300346, код ОКПО 19497598</t>
  </si>
  <si>
    <t xml:space="preserve">                    Расчетный счет UA793003460000026005020763601  в АТ «АЛЬФА-БАНК», МФО 300346, код ОКПО 19497598</t>
  </si>
  <si>
    <t xml:space="preserve">                                             на медицинскую технику ООО НПП "МЕДАН" от 01.08.21</t>
  </si>
  <si>
    <t xml:space="preserve">                                                                                               на медицинскую технику ООО НПП "МЕДАН" от 01.08.21</t>
  </si>
  <si>
    <t xml:space="preserve">                                                на медицинскую технику ООО НПП "МЕДАН" от 01.07.22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</si>
</sst>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ð.&quot;;\-#,##0\ &quot;ð.&quot;"/>
    <numFmt numFmtId="165" formatCode="#,##0\ &quot;ð.&quot;;[Red]\-#,##0\ &quot;ð.&quot;"/>
    <numFmt numFmtId="166" formatCode="#,##0.00\ &quot;ð.&quot;;\-#,##0.00\ &quot;ð.&quot;"/>
    <numFmt numFmtId="167" formatCode="#,##0.00\ &quot;ð.&quot;;[Red]\-#,##0.00\ &quot;ð.&quot;"/>
    <numFmt numFmtId="168" formatCode="_-* #,##0\ &quot;ð.&quot;_-;\-* #,##0\ &quot;ð.&quot;_-;_-* &quot;-&quot;\ &quot;ð.&quot;_-;_-@_-"/>
    <numFmt numFmtId="169" formatCode="_-* #,##0\ _ð_._-;\-* #,##0\ _ð_._-;_-* &quot;-&quot;\ _ð_._-;_-@_-"/>
    <numFmt numFmtId="170" formatCode="_-* #,##0.00\ &quot;ð.&quot;_-;\-* #,##0.00\ &quot;ð.&quot;_-;_-* &quot;-&quot;??\ &quot;ð.&quot;_-;_-@_-"/>
    <numFmt numFmtId="171" formatCode="_-* #,##0.00\ _ð_._-;\-* #,##0.00\ _ð_._-;_-* &quot;-&quot;??\ _ð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р.&quot;;\-#,##0\ &quot;р.&quot;"/>
    <numFmt numFmtId="197" formatCode="#,##0\ &quot;р.&quot;;[Red]\-#,##0\ &quot;р.&quot;"/>
    <numFmt numFmtId="198" formatCode="#,##0.00\ &quot;р.&quot;;\-#,##0.00\ &quot;р.&quot;"/>
    <numFmt numFmtId="199" formatCode="#,##0.00\ &quot;р.&quot;;[Red]\-#,##0.00\ &quot;р.&quot;"/>
    <numFmt numFmtId="200" formatCode="_-* #,##0\ &quot;р.&quot;_-;\-* #,##0\ &quot;р.&quot;_-;_-* &quot;-&quot;\ &quot;р.&quot;_-;_-@_-"/>
    <numFmt numFmtId="201" formatCode="_-* #,##0\ _р_._-;\-* #,##0\ _р_._-;_-* &quot;-&quot;\ _р_._-;_-@_-"/>
    <numFmt numFmtId="202" formatCode="_-* #,##0.00\ &quot;р.&quot;_-;\-* #,##0.00\ &quot;р.&quot;_-;_-* &quot;-&quot;??\ &quot;р.&quot;_-;_-@_-"/>
    <numFmt numFmtId="203" formatCode="_-* #,##0.00\ _р_._-;\-* #,##0.00\ _р_._-;_-* &quot;-&quot;??\ _р_._-;_-@_-"/>
    <numFmt numFmtId="204" formatCode="0.000"/>
    <numFmt numFmtId="205" formatCode="0.0%"/>
    <numFmt numFmtId="206" formatCode="0.0"/>
    <numFmt numFmtId="207" formatCode="#,##0\ &quot;грн.&quot;;\-#,##0\ &quot;грн.&quot;"/>
    <numFmt numFmtId="208" formatCode="#,##0\ &quot;грн.&quot;;[Red]\-#,##0\ &quot;грн.&quot;"/>
    <numFmt numFmtId="209" formatCode="#,##0.00\ &quot;грн.&quot;;\-#,##0.00\ &quot;грн.&quot;"/>
    <numFmt numFmtId="210" formatCode="#,##0.00\ &quot;грн.&quot;;[Red]\-#,##0.00\ &quot;грн.&quot;"/>
    <numFmt numFmtId="211" formatCode="_-* #,##0\ &quot;грн.&quot;_-;\-* #,##0\ &quot;грн.&quot;_-;_-* &quot;-&quot;\ &quot;грн.&quot;_-;_-@_-"/>
    <numFmt numFmtId="212" formatCode="_-* #,##0\ _г_р_н_._-;\-* #,##0\ _г_р_н_._-;_-* &quot;-&quot;\ _г_р_н_._-;_-@_-"/>
    <numFmt numFmtId="213" formatCode="_-* #,##0.00\ &quot;грн.&quot;_-;\-* #,##0.00\ &quot;грн.&quot;_-;_-* &quot;-&quot;??\ &quot;грн.&quot;_-;_-@_-"/>
    <numFmt numFmtId="214" formatCode="_-* #,##0.00\ _г_р_н_._-;\-* #,##0.00\ _г_р_н_._-;_-* &quot;-&quot;??\ _г_р_н_._-;_-@_-"/>
    <numFmt numFmtId="215" formatCode="mmm/yyyy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[$-FC19]d\ mmmm\ yyyy\ &quot;г.&quot;"/>
    <numFmt numFmtId="221" formatCode="[$-422]d\ mmmm\ yyyy&quot; р.&quot;"/>
  </numFmts>
  <fonts count="52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Arial Cyr"/>
      <family val="2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b/>
      <i/>
      <sz val="10"/>
      <name val="Arial Cyr"/>
      <family val="0"/>
    </font>
    <font>
      <b/>
      <sz val="11"/>
      <name val="Arial Cyr"/>
      <family val="0"/>
    </font>
    <font>
      <i/>
      <sz val="9"/>
      <name val="Arial Cyr"/>
      <family val="2"/>
    </font>
    <font>
      <b/>
      <sz val="8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Arial"/>
      <family val="0"/>
    </font>
    <font>
      <i/>
      <sz val="10"/>
      <color indexed="8"/>
      <name val="Calibri"/>
      <family val="0"/>
    </font>
    <font>
      <i/>
      <sz val="9"/>
      <color indexed="8"/>
      <name val="Arial Cyr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57" applyFont="1" applyFill="1">
      <alignment/>
      <protection/>
    </xf>
    <xf numFmtId="49" fontId="2" fillId="0" borderId="0" xfId="57" applyNumberFormat="1" applyFont="1" applyFill="1" applyAlignment="1">
      <alignment wrapText="1"/>
      <protection/>
    </xf>
    <xf numFmtId="2" fontId="2" fillId="0" borderId="0" xfId="57" applyNumberFormat="1" applyFont="1" applyFill="1" applyAlignment="1">
      <alignment/>
      <protection/>
    </xf>
    <xf numFmtId="0" fontId="5" fillId="0" borderId="0" xfId="57" applyFont="1" applyFill="1" applyAlignment="1">
      <alignment vertical="top" wrapText="1"/>
      <protection/>
    </xf>
    <xf numFmtId="49" fontId="2" fillId="0" borderId="0" xfId="57" applyNumberFormat="1" applyFont="1" applyFill="1" applyBorder="1" applyAlignment="1">
      <alignment wrapText="1"/>
      <protection/>
    </xf>
    <xf numFmtId="2" fontId="2" fillId="0" borderId="0" xfId="57" applyNumberFormat="1" applyFont="1" applyFill="1" applyBorder="1" applyAlignment="1">
      <alignment/>
      <protection/>
    </xf>
    <xf numFmtId="0" fontId="8" fillId="0" borderId="0" xfId="57" applyFont="1" applyFill="1" applyAlignment="1">
      <alignment vertical="top" wrapText="1"/>
      <protection/>
    </xf>
    <xf numFmtId="49" fontId="5" fillId="0" borderId="10" xfId="57" applyNumberFormat="1" applyFont="1" applyFill="1" applyBorder="1" applyAlignment="1">
      <alignment horizontal="center" vertical="center"/>
      <protection/>
    </xf>
    <xf numFmtId="2" fontId="5" fillId="0" borderId="11" xfId="57" applyNumberFormat="1" applyFont="1" applyFill="1" applyBorder="1" applyAlignment="1">
      <alignment horizontal="right" vertical="center"/>
      <protection/>
    </xf>
    <xf numFmtId="49" fontId="5" fillId="0" borderId="12" xfId="57" applyNumberFormat="1" applyFont="1" applyFill="1" applyBorder="1" applyAlignment="1">
      <alignment horizontal="left" vertical="center" wrapText="1"/>
      <protection/>
    </xf>
    <xf numFmtId="49" fontId="5" fillId="0" borderId="12" xfId="57" applyNumberFormat="1" applyFont="1" applyFill="1" applyBorder="1" applyAlignment="1">
      <alignment wrapText="1"/>
      <protection/>
    </xf>
    <xf numFmtId="49" fontId="5" fillId="0" borderId="13" xfId="57" applyNumberFormat="1" applyFont="1" applyFill="1" applyBorder="1" applyAlignment="1">
      <alignment wrapText="1"/>
      <protection/>
    </xf>
    <xf numFmtId="49" fontId="5" fillId="0" borderId="14" xfId="57" applyNumberFormat="1" applyFont="1" applyFill="1" applyBorder="1" applyAlignment="1">
      <alignment horizontal="center" vertical="center"/>
      <protection/>
    </xf>
    <xf numFmtId="49" fontId="6" fillId="0" borderId="0" xfId="57" applyNumberFormat="1" applyFont="1" applyFill="1" applyAlignment="1">
      <alignment wrapText="1"/>
      <protection/>
    </xf>
    <xf numFmtId="49" fontId="6" fillId="0" borderId="0" xfId="57" applyNumberFormat="1" applyFont="1" applyFill="1" applyAlignment="1">
      <alignment/>
      <protection/>
    </xf>
    <xf numFmtId="49" fontId="7" fillId="0" borderId="15" xfId="57" applyNumberFormat="1" applyFont="1" applyFill="1" applyBorder="1" applyAlignment="1">
      <alignment horizontal="center" vertical="center" wrapText="1"/>
      <protection/>
    </xf>
    <xf numFmtId="2" fontId="7" fillId="0" borderId="15" xfId="57" applyNumberFormat="1" applyFont="1" applyFill="1" applyBorder="1" applyAlignment="1">
      <alignment vertical="top" wrapText="1"/>
      <protection/>
    </xf>
    <xf numFmtId="49" fontId="5" fillId="0" borderId="16" xfId="57" applyNumberFormat="1" applyFont="1" applyFill="1" applyBorder="1" applyAlignment="1">
      <alignment horizontal="left" vertical="center" wrapText="1"/>
      <protection/>
    </xf>
    <xf numFmtId="2" fontId="5" fillId="0" borderId="17" xfId="57" applyNumberFormat="1" applyFont="1" applyFill="1" applyBorder="1" applyAlignment="1">
      <alignment horizontal="right" vertical="center"/>
      <protection/>
    </xf>
    <xf numFmtId="49" fontId="6" fillId="0" borderId="18" xfId="57" applyNumberFormat="1" applyFont="1" applyFill="1" applyBorder="1" applyAlignment="1">
      <alignment horizontal="center" wrapText="1"/>
      <protection/>
    </xf>
    <xf numFmtId="2" fontId="5" fillId="0" borderId="19" xfId="57" applyNumberFormat="1" applyFont="1" applyFill="1" applyBorder="1" applyAlignment="1">
      <alignment horizontal="right"/>
      <protection/>
    </xf>
    <xf numFmtId="49" fontId="5" fillId="0" borderId="20" xfId="57" applyNumberFormat="1" applyFont="1" applyFill="1" applyBorder="1" applyAlignment="1">
      <alignment horizontal="center" vertical="center"/>
      <protection/>
    </xf>
    <xf numFmtId="49" fontId="5" fillId="0" borderId="21" xfId="57" applyNumberFormat="1" applyFont="1" applyFill="1" applyBorder="1" applyAlignment="1">
      <alignment horizontal="center" vertical="center"/>
      <protection/>
    </xf>
    <xf numFmtId="49" fontId="7" fillId="0" borderId="22" xfId="57" applyNumberFormat="1" applyFont="1" applyFill="1" applyBorder="1" applyAlignment="1">
      <alignment wrapText="1"/>
      <protection/>
    </xf>
    <xf numFmtId="49" fontId="2" fillId="0" borderId="0" xfId="57" applyNumberFormat="1" applyFont="1" applyFill="1" applyAlignment="1">
      <alignment wrapText="1"/>
      <protection/>
    </xf>
    <xf numFmtId="2" fontId="2" fillId="0" borderId="23" xfId="57" applyNumberFormat="1" applyFont="1" applyFill="1" applyBorder="1" applyAlignment="1">
      <alignment horizontal="right"/>
      <protection/>
    </xf>
    <xf numFmtId="2" fontId="2" fillId="0" borderId="20" xfId="57" applyNumberFormat="1" applyFont="1" applyFill="1" applyBorder="1" applyAlignment="1">
      <alignment horizontal="right"/>
      <protection/>
    </xf>
    <xf numFmtId="2" fontId="2" fillId="0" borderId="19" xfId="57" applyNumberFormat="1" applyFont="1" applyFill="1" applyBorder="1" applyAlignment="1">
      <alignment horizontal="right" vertical="center"/>
      <protection/>
    </xf>
    <xf numFmtId="49" fontId="2" fillId="0" borderId="21" xfId="57" applyNumberFormat="1" applyFont="1" applyFill="1" applyBorder="1" applyAlignment="1">
      <alignment horizontal="center" vertical="center"/>
      <protection/>
    </xf>
    <xf numFmtId="2" fontId="5" fillId="0" borderId="21" xfId="57" applyNumberFormat="1" applyFont="1" applyFill="1" applyBorder="1" applyAlignment="1">
      <alignment horizontal="center"/>
      <protection/>
    </xf>
    <xf numFmtId="49" fontId="5" fillId="0" borderId="24" xfId="57" applyNumberFormat="1" applyFont="1" applyFill="1" applyBorder="1" applyAlignment="1">
      <alignment horizontal="left" vertical="center" wrapText="1"/>
      <protection/>
    </xf>
    <xf numFmtId="2" fontId="5" fillId="0" borderId="25" xfId="57" applyNumberFormat="1" applyFont="1" applyFill="1" applyBorder="1" applyAlignment="1">
      <alignment horizontal="right" vertical="center"/>
      <protection/>
    </xf>
    <xf numFmtId="49" fontId="6" fillId="0" borderId="0" xfId="57" applyNumberFormat="1" applyFont="1" applyFill="1" applyAlignment="1">
      <alignment horizontal="left"/>
      <protection/>
    </xf>
    <xf numFmtId="49" fontId="6" fillId="0" borderId="18" xfId="57" applyNumberFormat="1" applyFont="1" applyFill="1" applyBorder="1" applyAlignment="1">
      <alignment horizontal="center"/>
      <protection/>
    </xf>
    <xf numFmtId="2" fontId="5" fillId="0" borderId="26" xfId="57" applyNumberFormat="1" applyFont="1" applyFill="1" applyBorder="1" applyAlignment="1">
      <alignment horizontal="right" vertical="center"/>
      <protection/>
    </xf>
    <xf numFmtId="49" fontId="2" fillId="0" borderId="0" xfId="57" applyNumberFormat="1" applyFont="1" applyFill="1" applyAlignment="1">
      <alignment/>
      <protection/>
    </xf>
    <xf numFmtId="0" fontId="2" fillId="0" borderId="0" xfId="57" applyFont="1" applyFill="1" applyAlignment="1">
      <alignment/>
      <protection/>
    </xf>
    <xf numFmtId="49" fontId="2" fillId="0" borderId="0" xfId="57" applyNumberFormat="1" applyFont="1" applyFill="1" applyAlignment="1">
      <alignment/>
      <protection/>
    </xf>
    <xf numFmtId="49" fontId="10" fillId="0" borderId="0" xfId="57" applyNumberFormat="1" applyFont="1" applyFill="1" applyAlignment="1">
      <alignment/>
      <protection/>
    </xf>
    <xf numFmtId="0" fontId="11" fillId="0" borderId="0" xfId="57" applyFont="1" applyFill="1">
      <alignment/>
      <protection/>
    </xf>
    <xf numFmtId="49" fontId="10" fillId="0" borderId="0" xfId="57" applyNumberFormat="1" applyFont="1" applyFill="1" applyAlignment="1">
      <alignment wrapText="1"/>
      <protection/>
    </xf>
    <xf numFmtId="49" fontId="2" fillId="0" borderId="12" xfId="57" applyNumberFormat="1" applyFont="1" applyFill="1" applyBorder="1" applyAlignment="1">
      <alignment wrapText="1"/>
      <protection/>
    </xf>
    <xf numFmtId="49" fontId="2" fillId="0" borderId="10" xfId="57" applyNumberFormat="1" applyFont="1" applyFill="1" applyBorder="1" applyAlignment="1">
      <alignment horizontal="center" vertical="center"/>
      <protection/>
    </xf>
    <xf numFmtId="49" fontId="2" fillId="0" borderId="13" xfId="57" applyNumberFormat="1" applyFont="1" applyFill="1" applyBorder="1" applyAlignment="1">
      <alignment wrapText="1"/>
      <protection/>
    </xf>
    <xf numFmtId="49" fontId="2" fillId="0" borderId="14" xfId="57" applyNumberFormat="1" applyFont="1" applyFill="1" applyBorder="1" applyAlignment="1">
      <alignment horizontal="center" vertical="center"/>
      <protection/>
    </xf>
    <xf numFmtId="49" fontId="6" fillId="0" borderId="15" xfId="57" applyNumberFormat="1" applyFont="1" applyFill="1" applyBorder="1" applyAlignment="1">
      <alignment horizontal="center" vertical="center" wrapText="1"/>
      <protection/>
    </xf>
    <xf numFmtId="2" fontId="6" fillId="0" borderId="15" xfId="57" applyNumberFormat="1" applyFont="1" applyFill="1" applyBorder="1" applyAlignment="1">
      <alignment horizontal="center" vertical="center" wrapText="1"/>
      <protection/>
    </xf>
    <xf numFmtId="49" fontId="10" fillId="0" borderId="18" xfId="57" applyNumberFormat="1" applyFont="1" applyFill="1" applyBorder="1" applyAlignment="1">
      <alignment horizontal="left" wrapText="1"/>
      <protection/>
    </xf>
    <xf numFmtId="49" fontId="10" fillId="0" borderId="22" xfId="57" applyNumberFormat="1" applyFont="1" applyFill="1" applyBorder="1" applyAlignment="1">
      <alignment horizontal="left"/>
      <protection/>
    </xf>
    <xf numFmtId="2" fontId="2" fillId="0" borderId="11" xfId="57" applyNumberFormat="1" applyFont="1" applyFill="1" applyBorder="1" applyAlignment="1">
      <alignment horizontal="center"/>
      <protection/>
    </xf>
    <xf numFmtId="2" fontId="5" fillId="0" borderId="19" xfId="57" applyNumberFormat="1" applyFont="1" applyFill="1" applyBorder="1" applyAlignment="1">
      <alignment horizontal="center"/>
      <protection/>
    </xf>
    <xf numFmtId="2" fontId="2" fillId="0" borderId="26" xfId="57" applyNumberFormat="1" applyFont="1" applyFill="1" applyBorder="1" applyAlignment="1">
      <alignment horizontal="center"/>
      <protection/>
    </xf>
    <xf numFmtId="49" fontId="12" fillId="0" borderId="0" xfId="57" applyNumberFormat="1" applyFont="1" applyFill="1" applyAlignment="1">
      <alignment wrapText="1"/>
      <protection/>
    </xf>
    <xf numFmtId="2" fontId="2" fillId="0" borderId="0" xfId="57" applyNumberFormat="1" applyFont="1" applyFill="1">
      <alignment/>
      <protection/>
    </xf>
    <xf numFmtId="2" fontId="2" fillId="0" borderId="0" xfId="57" applyNumberFormat="1" applyFont="1" applyFill="1" applyAlignment="1">
      <alignment horizontal="center" vertical="center"/>
      <protection/>
    </xf>
    <xf numFmtId="49" fontId="13" fillId="0" borderId="0" xfId="57" applyNumberFormat="1" applyFont="1" applyFill="1" applyAlignment="1">
      <alignment wrapText="1"/>
      <protection/>
    </xf>
    <xf numFmtId="2" fontId="2" fillId="0" borderId="0" xfId="57" applyNumberFormat="1" applyFont="1" applyFill="1" applyAlignment="1">
      <alignment horizontal="center"/>
      <protection/>
    </xf>
    <xf numFmtId="0" fontId="2" fillId="0" borderId="0" xfId="57" applyFont="1" applyFill="1" applyAlignment="1">
      <alignment horizontal="center"/>
      <protection/>
    </xf>
    <xf numFmtId="2" fontId="5" fillId="0" borderId="19" xfId="57" applyNumberFormat="1" applyFont="1" applyFill="1" applyBorder="1" applyAlignment="1">
      <alignment horizontal="right" vertical="center"/>
      <protection/>
    </xf>
    <xf numFmtId="49" fontId="2" fillId="0" borderId="0" xfId="57" applyNumberFormat="1" applyFont="1" applyFill="1" applyAlignment="1">
      <alignment vertical="center"/>
      <protection/>
    </xf>
    <xf numFmtId="2" fontId="2" fillId="0" borderId="0" xfId="57" applyNumberFormat="1" applyFont="1" applyFill="1" applyAlignment="1">
      <alignment vertical="center"/>
      <protection/>
    </xf>
    <xf numFmtId="0" fontId="2" fillId="0" borderId="0" xfId="57" applyFont="1" applyFill="1" applyAlignment="1">
      <alignment vertical="center"/>
      <protection/>
    </xf>
    <xf numFmtId="2" fontId="5" fillId="0" borderId="27" xfId="57" applyNumberFormat="1" applyFont="1" applyFill="1" applyBorder="1" applyAlignment="1">
      <alignment horizontal="right"/>
      <protection/>
    </xf>
    <xf numFmtId="0" fontId="11" fillId="0" borderId="0" xfId="57" applyFont="1" applyFill="1" applyAlignment="1">
      <alignment horizontal="center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EHVCHceniRamora100111" xfId="55"/>
    <cellStyle name="Обычный 3" xfId="56"/>
    <cellStyle name="Обычный_KonsignaciyaVert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238125</xdr:rowOff>
    </xdr:from>
    <xdr:to>
      <xdr:col>2</xdr:col>
      <xdr:colOff>371475</xdr:colOff>
      <xdr:row>5</xdr:row>
      <xdr:rowOff>104775</xdr:rowOff>
    </xdr:to>
    <xdr:grpSp>
      <xdr:nvGrpSpPr>
        <xdr:cNvPr id="1" name="Group 9"/>
        <xdr:cNvGrpSpPr>
          <a:grpSpLocks/>
        </xdr:cNvGrpSpPr>
      </xdr:nvGrpSpPr>
      <xdr:grpSpPr>
        <a:xfrm>
          <a:off x="38100" y="238125"/>
          <a:ext cx="6457950" cy="1019175"/>
          <a:chOff x="922" y="868"/>
          <a:chExt cx="10019" cy="1580"/>
        </a:xfrm>
        <a:solidFill>
          <a:srgbClr val="FFFFFF"/>
        </a:solidFill>
      </xdr:grpSpPr>
      <xdr:sp>
        <xdr:nvSpPr>
          <xdr:cNvPr id="2" name="Rectangle 10"/>
          <xdr:cNvSpPr>
            <a:spLocks/>
          </xdr:cNvSpPr>
        </xdr:nvSpPr>
        <xdr:spPr>
          <a:xfrm>
            <a:off x="7660" y="868"/>
            <a:ext cx="3281" cy="15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"Research &amp; Production Enterprise 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"MEDAN" Ltd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11, litera "B", Marshala Rybalka  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Str.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Kyiv, 04116, Ukraine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Tel/fax.: (044) 483-7787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, 223-63-06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E-mail: medan@ukr.net 
</a:t>
            </a:r>
          </a:p>
        </xdr:txBody>
      </xdr:sp>
      <xdr:sp>
        <xdr:nvSpPr>
          <xdr:cNvPr id="3" name="Rectangle 12"/>
          <xdr:cNvSpPr>
            <a:spLocks/>
          </xdr:cNvSpPr>
        </xdr:nvSpPr>
        <xdr:spPr>
          <a:xfrm>
            <a:off x="922" y="868"/>
            <a:ext cx="4301" cy="15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1" u="none" baseline="0">
                <a:solidFill>
                  <a:srgbClr val="000000"/>
                </a:solidFill>
              </a:rPr>
              <a:t>ООО "Научно-производственное предприятие</a:t>
            </a:r>
            <a:r>
              <a:rPr lang="en-US" cap="none" sz="900" b="0" i="1" u="none" baseline="0">
                <a:solidFill>
                  <a:srgbClr val="000000"/>
                </a:solidFill>
              </a:rPr>
              <a:t> </a:t>
            </a:r>
            <a:r>
              <a:rPr lang="en-US" cap="none" sz="900" b="0" i="1" u="none" baseline="0">
                <a:solidFill>
                  <a:srgbClr val="000000"/>
                </a:solidFill>
              </a:rPr>
              <a:t>"МЕДАН"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1" u="none" baseline="0">
                <a:solidFill>
                  <a:srgbClr val="000000"/>
                </a:solidFill>
              </a:rPr>
              <a:t>ул. Маршала Рыбалка, д. 11, литера "Б"
</a:t>
            </a:r>
            <a:r>
              <a:rPr lang="en-US" cap="none" sz="900" b="0" i="1" u="none" baseline="0">
                <a:solidFill>
                  <a:srgbClr val="000000"/>
                </a:solidFill>
              </a:rPr>
              <a:t>г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</a:t>
            </a:r>
            <a:r>
              <a:rPr lang="en-US" cap="none" sz="900" b="0" i="1" u="none" baseline="0">
                <a:solidFill>
                  <a:srgbClr val="000000"/>
                </a:solidFill>
              </a:rPr>
              <a:t>Киев, 04116, Украина
</a:t>
            </a:r>
            <a:r>
              <a:rPr lang="en-US" cap="none" sz="900" b="0" i="1" u="none" baseline="0">
                <a:solidFill>
                  <a:srgbClr val="000000"/>
                </a:solidFill>
              </a:rPr>
              <a:t>Тел/факс: 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(044) 483-7787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, 223-63-06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E-mail: medan@ukr.net  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247650</xdr:rowOff>
    </xdr:from>
    <xdr:to>
      <xdr:col>2</xdr:col>
      <xdr:colOff>333375</xdr:colOff>
      <xdr:row>6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85725" y="247650"/>
          <a:ext cx="10458450" cy="1095375"/>
          <a:chOff x="742" y="858"/>
          <a:chExt cx="10199" cy="1590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6678" y="858"/>
            <a:ext cx="4263" cy="15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"Research &amp; Production Enterprise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"MEDAN" Ltd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11, litera "B", Marshala Rybalka  Str.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Kyiv, 04116, Ukraine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Tel/fax.: (044) 483-7787, 223-63-06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E-mail: medan@ukr.net </a:t>
            </a:r>
          </a:p>
        </xdr:txBody>
      </xdr:sp>
      <xdr:sp>
        <xdr:nvSpPr>
          <xdr:cNvPr id="3" name="Rectangle 4"/>
          <xdr:cNvSpPr>
            <a:spLocks/>
          </xdr:cNvSpPr>
        </xdr:nvSpPr>
        <xdr:spPr>
          <a:xfrm>
            <a:off x="742" y="858"/>
            <a:ext cx="3771" cy="15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1" u="none" baseline="0">
                <a:solidFill>
                  <a:srgbClr val="000000"/>
                </a:solidFill>
              </a:rPr>
              <a:t>ООО "Научно-производственное предприятие "МЕДАН"
</a:t>
            </a:r>
            <a:r>
              <a:rPr lang="en-US" cap="none" sz="900" b="0" i="1" u="none" baseline="0">
                <a:solidFill>
                  <a:srgbClr val="000000"/>
                </a:solidFill>
              </a:rPr>
              <a:t>ул. Маршала Рыбалка, д. 11, литера "Б"
</a:t>
            </a:r>
            <a:r>
              <a:rPr lang="en-US" cap="none" sz="900" b="0" i="1" u="none" baseline="0">
                <a:solidFill>
                  <a:srgbClr val="000000"/>
                </a:solidFill>
              </a:rPr>
              <a:t>г. Киев, 04116, Украина
</a:t>
            </a:r>
            <a:r>
              <a:rPr lang="en-US" cap="none" sz="900" b="0" i="1" u="none" baseline="0">
                <a:solidFill>
                  <a:srgbClr val="000000"/>
                </a:solidFill>
              </a:rPr>
              <a:t>Тел/факс: (044) 483-7787, 223-63-06
</a:t>
            </a:r>
            <a:r>
              <a:rPr lang="en-US" cap="none" sz="900" b="0" i="1" u="none" baseline="0">
                <a:solidFill>
                  <a:srgbClr val="000000"/>
                </a:solidFill>
              </a:rPr>
              <a:t>E-mail: medan@ukr.net  
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238125</xdr:rowOff>
    </xdr:from>
    <xdr:to>
      <xdr:col>2</xdr:col>
      <xdr:colOff>457200</xdr:colOff>
      <xdr:row>5</xdr:row>
      <xdr:rowOff>104775</xdr:rowOff>
    </xdr:to>
    <xdr:grpSp>
      <xdr:nvGrpSpPr>
        <xdr:cNvPr id="1" name="Group 9"/>
        <xdr:cNvGrpSpPr>
          <a:grpSpLocks/>
        </xdr:cNvGrpSpPr>
      </xdr:nvGrpSpPr>
      <xdr:grpSpPr>
        <a:xfrm>
          <a:off x="190500" y="238125"/>
          <a:ext cx="6848475" cy="1019175"/>
          <a:chOff x="1025" y="868"/>
          <a:chExt cx="9916" cy="1580"/>
        </a:xfrm>
        <a:solidFill>
          <a:srgbClr val="FFFFFF"/>
        </a:solidFill>
      </xdr:grpSpPr>
      <xdr:sp>
        <xdr:nvSpPr>
          <xdr:cNvPr id="2" name="Rectangle 10"/>
          <xdr:cNvSpPr>
            <a:spLocks/>
          </xdr:cNvSpPr>
        </xdr:nvSpPr>
        <xdr:spPr>
          <a:xfrm>
            <a:off x="7659" y="868"/>
            <a:ext cx="3282" cy="15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"Research &amp; Production Enterprise 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"MEDAN" Ltd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11, litera "B", Marshala Rybalka  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Str.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Kyiv, 04116, Ukraine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Tel/fax.: (044) 483-7787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, 223-63-06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E-mail: medan@ukr.net 
</a:t>
            </a:r>
          </a:p>
        </xdr:txBody>
      </xdr:sp>
      <xdr:sp>
        <xdr:nvSpPr>
          <xdr:cNvPr id="3" name="Rectangle 12"/>
          <xdr:cNvSpPr>
            <a:spLocks/>
          </xdr:cNvSpPr>
        </xdr:nvSpPr>
        <xdr:spPr>
          <a:xfrm>
            <a:off x="1025" y="868"/>
            <a:ext cx="4304" cy="15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1" u="none" baseline="0">
                <a:solidFill>
                  <a:srgbClr val="000000"/>
                </a:solidFill>
              </a:rPr>
              <a:t>ООО "Научно-производственное предприятие</a:t>
            </a:r>
            <a:r>
              <a:rPr lang="en-US" cap="none" sz="900" b="0" i="1" u="none" baseline="0">
                <a:solidFill>
                  <a:srgbClr val="000000"/>
                </a:solidFill>
              </a:rPr>
              <a:t> </a:t>
            </a:r>
            <a:r>
              <a:rPr lang="en-US" cap="none" sz="900" b="0" i="1" u="none" baseline="0">
                <a:solidFill>
                  <a:srgbClr val="000000"/>
                </a:solidFill>
              </a:rPr>
              <a:t>"МЕДАН"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1" u="none" baseline="0">
                <a:solidFill>
                  <a:srgbClr val="000000"/>
                </a:solidFill>
              </a:rPr>
              <a:t>ул. Маршала Рыбалка, д. 11, литера "Б"
</a:t>
            </a:r>
            <a:r>
              <a:rPr lang="en-US" cap="none" sz="900" b="0" i="1" u="none" baseline="0">
                <a:solidFill>
                  <a:srgbClr val="000000"/>
                </a:solidFill>
              </a:rPr>
              <a:t>г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</a:t>
            </a:r>
            <a:r>
              <a:rPr lang="en-US" cap="none" sz="900" b="0" i="1" u="none" baseline="0">
                <a:solidFill>
                  <a:srgbClr val="000000"/>
                </a:solidFill>
              </a:rPr>
              <a:t>Киев, 04116, Украина
</a:t>
            </a:r>
            <a:r>
              <a:rPr lang="en-US" cap="none" sz="900" b="0" i="1" u="none" baseline="0">
                <a:solidFill>
                  <a:srgbClr val="000000"/>
                </a:solidFill>
              </a:rPr>
              <a:t>Тел/факс: 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(044) 483-7787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, 223-63-06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E-mail: medan@ukr.net  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G57"/>
  <sheetViews>
    <sheetView tabSelected="1" zoomScalePageLayoutView="0" workbookViewId="0" topLeftCell="A1">
      <pane xSplit="3" topLeftCell="D1" activePane="topRight" state="frozen"/>
      <selection pane="topLeft" activeCell="A60" sqref="A60"/>
      <selection pane="topRight" activeCell="A56" sqref="A56"/>
    </sheetView>
  </sheetViews>
  <sheetFormatPr defaultColWidth="9.140625" defaultRowHeight="12.75"/>
  <cols>
    <col min="1" max="1" width="83.8515625" style="2" customWidth="1"/>
    <col min="2" max="2" width="8.00390625" style="3" customWidth="1"/>
    <col min="3" max="3" width="8.28125" style="3" customWidth="1"/>
    <col min="4" max="16384" width="9.140625" style="1" customWidth="1"/>
  </cols>
  <sheetData>
    <row r="1" ht="39.75" customHeight="1"/>
    <row r="2" ht="12.75"/>
    <row r="3" ht="12.75"/>
    <row r="4" ht="12.75"/>
    <row r="5" ht="12.75"/>
    <row r="6" ht="12.75"/>
    <row r="7" ht="11.25" customHeight="1">
      <c r="A7" s="40" t="s">
        <v>115</v>
      </c>
    </row>
    <row r="8" ht="24" customHeight="1"/>
    <row r="9" ht="12.75">
      <c r="A9" s="14" t="s">
        <v>34</v>
      </c>
    </row>
    <row r="10" ht="12.75">
      <c r="A10" s="15" t="s">
        <v>117</v>
      </c>
    </row>
    <row r="11" ht="9.75" customHeight="1"/>
    <row r="12" ht="6.75" customHeight="1" thickBot="1"/>
    <row r="13" spans="1:3" s="4" customFormat="1" ht="24.75" thickBot="1">
      <c r="A13" s="16" t="s">
        <v>0</v>
      </c>
      <c r="B13" s="16" t="s">
        <v>1</v>
      </c>
      <c r="C13" s="17" t="s">
        <v>20</v>
      </c>
    </row>
    <row r="14" spans="1:3" ht="25.5" customHeight="1">
      <c r="A14" s="20" t="s">
        <v>19</v>
      </c>
      <c r="B14" s="27"/>
      <c r="C14" s="26"/>
    </row>
    <row r="15" spans="1:3" ht="15.75" customHeight="1">
      <c r="A15" s="24" t="s">
        <v>36</v>
      </c>
      <c r="B15" s="29"/>
      <c r="C15" s="28"/>
    </row>
    <row r="16" spans="1:3" ht="12.75">
      <c r="A16" s="18" t="s">
        <v>44</v>
      </c>
      <c r="B16" s="8"/>
      <c r="C16" s="19">
        <f>'010821 крио комплект'!C16</f>
        <v>47187</v>
      </c>
    </row>
    <row r="17" spans="1:3" ht="12.75" customHeight="1">
      <c r="A17" s="18" t="s">
        <v>45</v>
      </c>
      <c r="B17" s="8"/>
      <c r="C17" s="19">
        <f>'010821 крио комплект'!C17</f>
        <v>45689</v>
      </c>
    </row>
    <row r="18" spans="1:3" ht="12" customHeight="1">
      <c r="A18" s="18" t="s">
        <v>46</v>
      </c>
      <c r="B18" s="8"/>
      <c r="C18" s="19">
        <f>'010821 крио комплект'!C18</f>
        <v>44940</v>
      </c>
    </row>
    <row r="19" spans="1:3" ht="12.75">
      <c r="A19" s="18" t="s">
        <v>47</v>
      </c>
      <c r="B19" s="8"/>
      <c r="C19" s="19">
        <f>'010821 крио комплект'!C19</f>
        <v>44940</v>
      </c>
    </row>
    <row r="20" spans="1:3" ht="12.75">
      <c r="A20" s="18" t="s">
        <v>48</v>
      </c>
      <c r="B20" s="8"/>
      <c r="C20" s="19">
        <f>'010821 крио комплект'!C20</f>
        <v>45475</v>
      </c>
    </row>
    <row r="21" spans="1:3" ht="12.75">
      <c r="A21" s="18" t="s">
        <v>66</v>
      </c>
      <c r="B21" s="8"/>
      <c r="C21" s="19">
        <f>'010821 крио комплект'!C21</f>
        <v>64093</v>
      </c>
    </row>
    <row r="22" spans="1:3" ht="12.75">
      <c r="A22" s="18" t="s">
        <v>49</v>
      </c>
      <c r="B22" s="8"/>
      <c r="C22" s="19">
        <f>'010821 крио комплект'!C22</f>
        <v>48257</v>
      </c>
    </row>
    <row r="23" spans="1:3" ht="12.75">
      <c r="A23" s="18" t="s">
        <v>50</v>
      </c>
      <c r="B23" s="8"/>
      <c r="C23" s="19">
        <f>'010821 крио комплект'!C23</f>
        <v>50076</v>
      </c>
    </row>
    <row r="24" spans="1:3" ht="12.75" customHeight="1">
      <c r="A24" s="18" t="s">
        <v>51</v>
      </c>
      <c r="B24" s="8"/>
      <c r="C24" s="19">
        <f>'010821 крио комплект'!C24</f>
        <v>47187</v>
      </c>
    </row>
    <row r="25" spans="1:3" ht="12.75">
      <c r="A25" s="18" t="s">
        <v>62</v>
      </c>
      <c r="B25" s="8"/>
      <c r="C25" s="19">
        <f>'010821 крио комплект'!C25</f>
        <v>48257</v>
      </c>
    </row>
    <row r="26" spans="1:3" ht="12.75">
      <c r="A26" s="18" t="s">
        <v>63</v>
      </c>
      <c r="B26" s="8"/>
      <c r="C26" s="19">
        <f>'010821 крио комплект'!C26</f>
        <v>49541</v>
      </c>
    </row>
    <row r="27" spans="1:3" ht="15.75" customHeight="1">
      <c r="A27" s="24" t="s">
        <v>27</v>
      </c>
      <c r="B27" s="29"/>
      <c r="C27" s="28"/>
    </row>
    <row r="28" spans="1:3" ht="12.75">
      <c r="A28" s="10" t="s">
        <v>29</v>
      </c>
      <c r="B28" s="8" t="s">
        <v>2</v>
      </c>
      <c r="C28" s="9">
        <v>26322</v>
      </c>
    </row>
    <row r="29" spans="1:3" ht="15.75" customHeight="1">
      <c r="A29" s="24" t="s">
        <v>53</v>
      </c>
      <c r="B29" s="30"/>
      <c r="C29" s="59"/>
    </row>
    <row r="30" spans="1:3" ht="12.75">
      <c r="A30" s="11" t="s">
        <v>37</v>
      </c>
      <c r="B30" s="8" t="s">
        <v>3</v>
      </c>
      <c r="C30" s="9">
        <v>17334</v>
      </c>
    </row>
    <row r="31" spans="1:3" ht="12.75">
      <c r="A31" s="11" t="s">
        <v>38</v>
      </c>
      <c r="B31" s="8" t="s">
        <v>4</v>
      </c>
      <c r="C31" s="9">
        <v>18618</v>
      </c>
    </row>
    <row r="32" spans="1:3" ht="12.75">
      <c r="A32" s="11" t="s">
        <v>39</v>
      </c>
      <c r="B32" s="8" t="s">
        <v>5</v>
      </c>
      <c r="C32" s="9">
        <v>18618</v>
      </c>
    </row>
    <row r="33" spans="1:3" ht="12.75">
      <c r="A33" s="11" t="s">
        <v>40</v>
      </c>
      <c r="B33" s="8" t="s">
        <v>6</v>
      </c>
      <c r="C33" s="9">
        <v>19153</v>
      </c>
    </row>
    <row r="34" spans="1:3" ht="12.75">
      <c r="A34" s="11" t="s">
        <v>41</v>
      </c>
      <c r="B34" s="8" t="s">
        <v>7</v>
      </c>
      <c r="C34" s="9">
        <v>18618</v>
      </c>
    </row>
    <row r="35" spans="1:3" ht="12.75">
      <c r="A35" s="11" t="s">
        <v>64</v>
      </c>
      <c r="B35" s="8" t="s">
        <v>65</v>
      </c>
      <c r="C35" s="9">
        <v>20223</v>
      </c>
    </row>
    <row r="36" spans="1:3" ht="12.75">
      <c r="A36" s="11" t="s">
        <v>42</v>
      </c>
      <c r="B36" s="8" t="s">
        <v>8</v>
      </c>
      <c r="C36" s="9">
        <v>19367</v>
      </c>
    </row>
    <row r="37" spans="1:3" ht="12.75">
      <c r="A37" s="11" t="s">
        <v>43</v>
      </c>
      <c r="B37" s="8" t="s">
        <v>9</v>
      </c>
      <c r="C37" s="9">
        <v>20223</v>
      </c>
    </row>
    <row r="38" spans="1:3" ht="12.75">
      <c r="A38" s="11" t="s">
        <v>92</v>
      </c>
      <c r="B38" s="8" t="s">
        <v>93</v>
      </c>
      <c r="C38" s="9">
        <v>2996</v>
      </c>
    </row>
    <row r="39" spans="1:3" ht="12.75">
      <c r="A39" s="11" t="s">
        <v>94</v>
      </c>
      <c r="B39" s="8" t="s">
        <v>95</v>
      </c>
      <c r="C39" s="9">
        <v>3531</v>
      </c>
    </row>
    <row r="40" spans="1:3" ht="12.75">
      <c r="A40" s="11" t="s">
        <v>100</v>
      </c>
      <c r="B40" s="8" t="s">
        <v>96</v>
      </c>
      <c r="C40" s="9">
        <v>3531</v>
      </c>
    </row>
    <row r="41" spans="1:3" ht="15.75" customHeight="1">
      <c r="A41" s="24" t="s">
        <v>28</v>
      </c>
      <c r="B41" s="23"/>
      <c r="C41" s="21"/>
    </row>
    <row r="42" spans="1:3" ht="12.75">
      <c r="A42" s="11" t="s">
        <v>21</v>
      </c>
      <c r="B42" s="8" t="s">
        <v>10</v>
      </c>
      <c r="C42" s="9">
        <v>1284</v>
      </c>
    </row>
    <row r="43" spans="1:3" ht="12.75">
      <c r="A43" s="11" t="s">
        <v>89</v>
      </c>
      <c r="B43" s="8" t="s">
        <v>13</v>
      </c>
      <c r="C43" s="9">
        <v>1284</v>
      </c>
    </row>
    <row r="44" spans="1:3" ht="12.75">
      <c r="A44" s="11" t="s">
        <v>22</v>
      </c>
      <c r="B44" s="8" t="s">
        <v>14</v>
      </c>
      <c r="C44" s="9">
        <v>1284</v>
      </c>
    </row>
    <row r="45" spans="1:3" ht="12.75">
      <c r="A45" s="11" t="s">
        <v>23</v>
      </c>
      <c r="B45" s="8" t="s">
        <v>11</v>
      </c>
      <c r="C45" s="9">
        <v>1177</v>
      </c>
    </row>
    <row r="46" spans="1:3" ht="12.75">
      <c r="A46" s="11" t="s">
        <v>90</v>
      </c>
      <c r="B46" s="8" t="s">
        <v>15</v>
      </c>
      <c r="C46" s="9">
        <v>1177</v>
      </c>
    </row>
    <row r="47" spans="1:3" ht="12.75">
      <c r="A47" s="11" t="s">
        <v>24</v>
      </c>
      <c r="B47" s="8" t="s">
        <v>16</v>
      </c>
      <c r="C47" s="9">
        <v>1177</v>
      </c>
    </row>
    <row r="48" spans="1:3" ht="12.75">
      <c r="A48" s="11" t="s">
        <v>25</v>
      </c>
      <c r="B48" s="8" t="s">
        <v>12</v>
      </c>
      <c r="C48" s="9">
        <v>1070</v>
      </c>
    </row>
    <row r="49" spans="1:3" ht="12.75">
      <c r="A49" s="11" t="s">
        <v>79</v>
      </c>
      <c r="B49" s="8" t="s">
        <v>80</v>
      </c>
      <c r="C49" s="9">
        <v>1070</v>
      </c>
    </row>
    <row r="50" spans="1:3" ht="12.75">
      <c r="A50" s="11" t="s">
        <v>91</v>
      </c>
      <c r="B50" s="8" t="s">
        <v>17</v>
      </c>
      <c r="C50" s="9">
        <v>1070</v>
      </c>
    </row>
    <row r="51" spans="1:3" ht="13.5" thickBot="1">
      <c r="A51" s="12" t="s">
        <v>26</v>
      </c>
      <c r="B51" s="13" t="s">
        <v>18</v>
      </c>
      <c r="C51" s="35">
        <v>1070</v>
      </c>
    </row>
    <row r="52" spans="1:3" ht="12.75">
      <c r="A52" s="5"/>
      <c r="B52" s="6"/>
      <c r="C52" s="6"/>
    </row>
    <row r="53" ht="12.75">
      <c r="A53" s="25" t="s">
        <v>52</v>
      </c>
    </row>
    <row r="54" ht="12.75">
      <c r="A54" s="36" t="s">
        <v>103</v>
      </c>
    </row>
    <row r="55" ht="12.75">
      <c r="A55" s="36" t="s">
        <v>67</v>
      </c>
    </row>
    <row r="56" ht="12.75">
      <c r="A56" s="53" t="s">
        <v>101</v>
      </c>
    </row>
    <row r="57" spans="1:7" s="62" customFormat="1" ht="15" customHeight="1">
      <c r="A57" s="60" t="s">
        <v>110</v>
      </c>
      <c r="B57" s="61"/>
      <c r="C57" s="61"/>
      <c r="D57" s="61"/>
      <c r="E57" s="61"/>
      <c r="F57" s="61"/>
      <c r="G57" s="61"/>
    </row>
  </sheetData>
  <sheetProtection/>
  <printOptions/>
  <pageMargins left="0.58" right="0.32" top="0.47" bottom="0.52" header="0.42" footer="0.59"/>
  <pageSetup horizontalDpi="600" verticalDpi="600" orientation="portrait" paperSize="9" scale="95" r:id="rId4"/>
  <drawing r:id="rId3"/>
  <legacyDrawing r:id="rId2"/>
  <oleObjects>
    <oleObject progId="CorelDraw.Graphic.7" shapeId="117002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7:G32"/>
  <sheetViews>
    <sheetView zoomScalePageLayoutView="0" workbookViewId="0" topLeftCell="A1">
      <selection activeCell="A31" sqref="A31"/>
    </sheetView>
  </sheetViews>
  <sheetFormatPr defaultColWidth="9.140625" defaultRowHeight="12.75"/>
  <cols>
    <col min="1" max="1" width="51.00390625" style="2" customWidth="1"/>
    <col min="2" max="2" width="102.140625" style="3" customWidth="1"/>
    <col min="3" max="3" width="9.421875" style="3" customWidth="1"/>
    <col min="4" max="16384" width="9.140625" style="1" customWidth="1"/>
  </cols>
  <sheetData>
    <row r="1" ht="39.75" customHeight="1"/>
    <row r="2" ht="12.75"/>
    <row r="3" ht="12.75"/>
    <row r="4" ht="12.75"/>
    <row r="5" ht="12.75"/>
    <row r="6" ht="12.75"/>
    <row r="7" spans="1:3" s="58" customFormat="1" ht="11.25" customHeight="1">
      <c r="A7" s="64" t="s">
        <v>115</v>
      </c>
      <c r="B7" s="64"/>
      <c r="C7" s="57"/>
    </row>
    <row r="8" ht="6" customHeight="1"/>
    <row r="9" ht="12.75">
      <c r="A9" s="33" t="s">
        <v>70</v>
      </c>
    </row>
    <row r="10" ht="12.75">
      <c r="A10" s="15" t="s">
        <v>118</v>
      </c>
    </row>
    <row r="11" ht="6" customHeight="1"/>
    <row r="12" ht="6.75" customHeight="1" thickBot="1"/>
    <row r="13" spans="1:3" s="4" customFormat="1" ht="24.75" thickBot="1">
      <c r="A13" s="16" t="s">
        <v>0</v>
      </c>
      <c r="B13" s="16" t="s">
        <v>60</v>
      </c>
      <c r="C13" s="17" t="s">
        <v>20</v>
      </c>
    </row>
    <row r="14" spans="1:3" ht="20.25" customHeight="1">
      <c r="A14" s="34" t="s">
        <v>61</v>
      </c>
      <c r="B14" s="27"/>
      <c r="C14" s="26"/>
    </row>
    <row r="15" spans="1:3" ht="15.75" customHeight="1">
      <c r="A15" s="24" t="s">
        <v>36</v>
      </c>
      <c r="B15" s="29"/>
      <c r="C15" s="28"/>
    </row>
    <row r="16" spans="1:3" ht="36">
      <c r="A16" s="18" t="s">
        <v>44</v>
      </c>
      <c r="B16" s="18" t="s">
        <v>54</v>
      </c>
      <c r="C16" s="19">
        <f>'010821 крио'!C28+'010821 крио'!C30+'010821 крио'!C42+'010821 крио'!C45+'010821 крио'!C49</f>
        <v>47187</v>
      </c>
    </row>
    <row r="17" spans="1:3" ht="24">
      <c r="A17" s="18" t="s">
        <v>45</v>
      </c>
      <c r="B17" s="18" t="s">
        <v>55</v>
      </c>
      <c r="C17" s="19">
        <f>'010821 крио'!C28+'010821 крио'!C36</f>
        <v>45689</v>
      </c>
    </row>
    <row r="18" spans="1:3" ht="24">
      <c r="A18" s="18" t="s">
        <v>46</v>
      </c>
      <c r="B18" s="18" t="s">
        <v>59</v>
      </c>
      <c r="C18" s="19">
        <f>'010821 крио'!C28+'010821 крио'!C34</f>
        <v>44940</v>
      </c>
    </row>
    <row r="19" spans="1:3" ht="24">
      <c r="A19" s="18" t="s">
        <v>47</v>
      </c>
      <c r="B19" s="18" t="s">
        <v>56</v>
      </c>
      <c r="C19" s="19">
        <f>'010821 крио'!C28+'010821 крио'!C31</f>
        <v>44940</v>
      </c>
    </row>
    <row r="20" spans="1:3" ht="24">
      <c r="A20" s="18" t="s">
        <v>48</v>
      </c>
      <c r="B20" s="18" t="s">
        <v>77</v>
      </c>
      <c r="C20" s="19">
        <f>'010821 крио'!C28+'010821 крио'!C33</f>
        <v>45475</v>
      </c>
    </row>
    <row r="21" spans="1:3" ht="24">
      <c r="A21" s="18" t="s">
        <v>66</v>
      </c>
      <c r="B21" s="18" t="s">
        <v>78</v>
      </c>
      <c r="C21" s="19">
        <f>'010821 крио'!C28+'010821 крио'!C31+'010821 крио'!C33</f>
        <v>64093</v>
      </c>
    </row>
    <row r="22" spans="1:3" ht="36">
      <c r="A22" s="18" t="s">
        <v>49</v>
      </c>
      <c r="B22" s="18" t="s">
        <v>82</v>
      </c>
      <c r="C22" s="19">
        <f>'010821 крио'!C28+'010821 крио'!C30+'010821 крио'!C44+'010821 крио'!C47+'010821 крио'!C51+'010821 крио'!C49</f>
        <v>48257</v>
      </c>
    </row>
    <row r="23" spans="1:3" ht="36" customHeight="1">
      <c r="A23" s="18" t="s">
        <v>50</v>
      </c>
      <c r="B23" s="18" t="s">
        <v>57</v>
      </c>
      <c r="C23" s="19">
        <f>'010821 крио'!C28+'010821 крио'!C37+'010821 крио'!C44+'010821 крио'!C47+'010821 крио'!C51</f>
        <v>50076</v>
      </c>
    </row>
    <row r="24" spans="1:3" ht="24">
      <c r="A24" s="18" t="s">
        <v>51</v>
      </c>
      <c r="B24" s="18" t="s">
        <v>58</v>
      </c>
      <c r="C24" s="19">
        <f>'010821 крио'!C28+'010821 крио'!C30+'010821 крио'!C44+'010821 крио'!C47+'010821 крио'!C51</f>
        <v>47187</v>
      </c>
    </row>
    <row r="25" spans="1:3" ht="36">
      <c r="A25" s="18" t="s">
        <v>62</v>
      </c>
      <c r="B25" s="18" t="s">
        <v>82</v>
      </c>
      <c r="C25" s="19">
        <f>'010821 крио'!C28+'010821 крио'!C30+'010821 крио'!C44+'010821 крио'!C47+'010821 крио'!C51+'010821 крио'!C49</f>
        <v>48257</v>
      </c>
    </row>
    <row r="26" spans="1:3" ht="36.75" thickBot="1">
      <c r="A26" s="31" t="s">
        <v>63</v>
      </c>
      <c r="B26" s="31" t="s">
        <v>81</v>
      </c>
      <c r="C26" s="32">
        <f>'010821 крио'!C28+'010821 крио'!C32+'010821 крио'!C44+'010821 крио'!C47+'010821 крио'!C51+'010821 крио'!C49</f>
        <v>49541</v>
      </c>
    </row>
    <row r="27" spans="1:3" ht="12.75">
      <c r="A27" s="5"/>
      <c r="B27" s="6"/>
      <c r="C27" s="6"/>
    </row>
    <row r="28" spans="1:3" s="37" customFormat="1" ht="12.75">
      <c r="A28" s="36" t="s">
        <v>52</v>
      </c>
      <c r="B28" s="3"/>
      <c r="C28" s="3"/>
    </row>
    <row r="29" ht="12.75">
      <c r="A29" s="36" t="s">
        <v>103</v>
      </c>
    </row>
    <row r="30" ht="12.75">
      <c r="A30" s="36" t="s">
        <v>67</v>
      </c>
    </row>
    <row r="31" spans="1:3" s="37" customFormat="1" ht="12.75">
      <c r="A31" s="53" t="s">
        <v>101</v>
      </c>
      <c r="B31" s="3"/>
      <c r="C31" s="3"/>
    </row>
    <row r="32" spans="1:7" s="37" customFormat="1" ht="12.75">
      <c r="A32" s="38" t="s">
        <v>110</v>
      </c>
      <c r="B32" s="3"/>
      <c r="C32" s="3"/>
      <c r="D32" s="3"/>
      <c r="E32" s="3"/>
      <c r="F32" s="3"/>
      <c r="G32" s="3"/>
    </row>
  </sheetData>
  <sheetProtection/>
  <mergeCells count="1">
    <mergeCell ref="A7:B7"/>
  </mergeCells>
  <printOptions/>
  <pageMargins left="0.49" right="0.24" top="0.33" bottom="0.47" header="0.21" footer="0.52"/>
  <pageSetup horizontalDpi="600" verticalDpi="600" orientation="landscape" paperSize="9" scale="85" r:id="rId4"/>
  <drawing r:id="rId3"/>
  <legacyDrawing r:id="rId2"/>
  <oleObjects>
    <oleObject progId="CorelDraw.Graphic.7" shapeId="138861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7:G34"/>
  <sheetViews>
    <sheetView zoomScale="90" zoomScaleNormal="90" zoomScalePageLayoutView="0" workbookViewId="0" topLeftCell="A1">
      <selection activeCell="A33" sqref="A33"/>
    </sheetView>
  </sheetViews>
  <sheetFormatPr defaultColWidth="9.140625" defaultRowHeight="12.75"/>
  <cols>
    <col min="1" max="1" width="87.140625" style="2" customWidth="1"/>
    <col min="2" max="3" width="11.57421875" style="3" customWidth="1"/>
    <col min="4" max="4" width="0" style="1" hidden="1" customWidth="1"/>
    <col min="5" max="16384" width="9.140625" style="1" customWidth="1"/>
  </cols>
  <sheetData>
    <row r="1" ht="39.75" customHeight="1"/>
    <row r="2" ht="12.75"/>
    <row r="3" ht="12.75"/>
    <row r="4" ht="12.75"/>
    <row r="5" ht="12.75"/>
    <row r="6" ht="12.75"/>
    <row r="7" ht="11.25" customHeight="1">
      <c r="A7" s="40" t="s">
        <v>116</v>
      </c>
    </row>
    <row r="8" ht="5.25" customHeight="1"/>
    <row r="9" ht="15">
      <c r="A9" s="41" t="s">
        <v>99</v>
      </c>
    </row>
    <row r="10" ht="15">
      <c r="A10" s="39" t="s">
        <v>119</v>
      </c>
    </row>
    <row r="11" ht="4.5" customHeight="1"/>
    <row r="12" ht="4.5" customHeight="1" thickBot="1"/>
    <row r="13" spans="1:5" s="4" customFormat="1" ht="26.25" thickBot="1">
      <c r="A13" s="46" t="s">
        <v>0</v>
      </c>
      <c r="B13" s="46" t="s">
        <v>1</v>
      </c>
      <c r="C13" s="47" t="s">
        <v>20</v>
      </c>
      <c r="E13" s="7"/>
    </row>
    <row r="14" spans="1:3" ht="25.5" customHeight="1">
      <c r="A14" s="48" t="s">
        <v>68</v>
      </c>
      <c r="B14" s="22"/>
      <c r="C14" s="63"/>
    </row>
    <row r="15" spans="1:5" ht="15" customHeight="1">
      <c r="A15" s="42" t="s">
        <v>75</v>
      </c>
      <c r="B15" s="43" t="s">
        <v>30</v>
      </c>
      <c r="C15" s="50">
        <v>3960</v>
      </c>
      <c r="D15" s="55">
        <f>ROUNDUP((C15*1.2),2)</f>
        <v>4752</v>
      </c>
      <c r="E15" s="54"/>
    </row>
    <row r="16" spans="1:5" ht="15" customHeight="1">
      <c r="A16" s="42" t="s">
        <v>76</v>
      </c>
      <c r="B16" s="43" t="s">
        <v>74</v>
      </c>
      <c r="C16" s="50">
        <v>3960</v>
      </c>
      <c r="D16" s="55">
        <f aca="true" t="shared" si="0" ref="D16:D22">ROUNDUP((C16*1.2),2)</f>
        <v>4752</v>
      </c>
      <c r="E16" s="54"/>
    </row>
    <row r="17" spans="1:5" ht="15" customHeight="1">
      <c r="A17" s="42" t="s">
        <v>84</v>
      </c>
      <c r="B17" s="43" t="s">
        <v>86</v>
      </c>
      <c r="C17" s="50">
        <v>2388</v>
      </c>
      <c r="D17" s="55">
        <f t="shared" si="0"/>
        <v>2865.6</v>
      </c>
      <c r="E17" s="54"/>
    </row>
    <row r="18" spans="1:5" ht="15" customHeight="1">
      <c r="A18" s="42" t="s">
        <v>85</v>
      </c>
      <c r="B18" s="43" t="s">
        <v>87</v>
      </c>
      <c r="C18" s="50">
        <v>2388</v>
      </c>
      <c r="D18" s="55">
        <f t="shared" si="0"/>
        <v>2865.6</v>
      </c>
      <c r="E18" s="54"/>
    </row>
    <row r="19" spans="1:5" ht="15" customHeight="1">
      <c r="A19" s="42" t="s">
        <v>83</v>
      </c>
      <c r="B19" s="43" t="s">
        <v>88</v>
      </c>
      <c r="C19" s="50">
        <v>990</v>
      </c>
      <c r="D19" s="55">
        <f t="shared" si="0"/>
        <v>1188</v>
      </c>
      <c r="E19" s="54"/>
    </row>
    <row r="20" spans="1:5" ht="15" customHeight="1">
      <c r="A20" s="42" t="s">
        <v>32</v>
      </c>
      <c r="B20" s="43" t="s">
        <v>31</v>
      </c>
      <c r="C20" s="50">
        <v>2346</v>
      </c>
      <c r="D20" s="55">
        <f t="shared" si="0"/>
        <v>2815.2</v>
      </c>
      <c r="E20" s="54"/>
    </row>
    <row r="21" spans="1:5" ht="15" customHeight="1">
      <c r="A21" s="42" t="s">
        <v>32</v>
      </c>
      <c r="B21" s="43" t="s">
        <v>73</v>
      </c>
      <c r="C21" s="50">
        <v>2346</v>
      </c>
      <c r="D21" s="55">
        <f t="shared" si="0"/>
        <v>2815.2</v>
      </c>
      <c r="E21" s="54"/>
    </row>
    <row r="22" spans="1:5" ht="15" customHeight="1">
      <c r="A22" s="42" t="s">
        <v>71</v>
      </c>
      <c r="B22" s="43" t="s">
        <v>72</v>
      </c>
      <c r="C22" s="50">
        <v>2310</v>
      </c>
      <c r="D22" s="55">
        <f t="shared" si="0"/>
        <v>2772</v>
      </c>
      <c r="E22" s="54"/>
    </row>
    <row r="23" spans="1:5" ht="15" customHeight="1">
      <c r="A23" s="42" t="s">
        <v>111</v>
      </c>
      <c r="B23" s="43" t="s">
        <v>113</v>
      </c>
      <c r="C23" s="50">
        <v>2436</v>
      </c>
      <c r="D23" s="55">
        <f>ROUNDUP((C23*1.2),2)</f>
        <v>2923.2</v>
      </c>
      <c r="E23" s="54"/>
    </row>
    <row r="24" spans="1:5" ht="15" customHeight="1">
      <c r="A24" s="42" t="s">
        <v>112</v>
      </c>
      <c r="B24" s="43" t="s">
        <v>114</v>
      </c>
      <c r="C24" s="50">
        <v>2436</v>
      </c>
      <c r="D24" s="55">
        <f>ROUNDUP((C24*1.2),2)</f>
        <v>2923.2</v>
      </c>
      <c r="E24" s="54"/>
    </row>
    <row r="25" spans="1:5" ht="25.5" customHeight="1">
      <c r="A25" s="49" t="s">
        <v>69</v>
      </c>
      <c r="B25" s="23"/>
      <c r="C25" s="51"/>
      <c r="E25" s="54"/>
    </row>
    <row r="26" spans="1:5" ht="15" customHeight="1">
      <c r="A26" s="42" t="s">
        <v>109</v>
      </c>
      <c r="B26" s="43"/>
      <c r="C26" s="50"/>
      <c r="D26" s="55">
        <f aca="true" t="shared" si="1" ref="D26:D31">ROUNDUP((C26*1.2),2)</f>
        <v>0</v>
      </c>
      <c r="E26" s="54"/>
    </row>
    <row r="27" spans="1:5" ht="15" customHeight="1">
      <c r="A27" s="42" t="s">
        <v>97</v>
      </c>
      <c r="B27" s="43" t="s">
        <v>98</v>
      </c>
      <c r="C27" s="50"/>
      <c r="D27" s="55">
        <f t="shared" si="1"/>
        <v>0</v>
      </c>
      <c r="E27" s="54"/>
    </row>
    <row r="28" spans="1:5" ht="15" customHeight="1">
      <c r="A28" s="42" t="s">
        <v>107</v>
      </c>
      <c r="B28" s="43" t="s">
        <v>108</v>
      </c>
      <c r="C28" s="50"/>
      <c r="D28" s="55">
        <f t="shared" si="1"/>
        <v>0</v>
      </c>
      <c r="E28" s="54"/>
    </row>
    <row r="29" spans="1:5" ht="15" customHeight="1">
      <c r="A29" s="42" t="s">
        <v>35</v>
      </c>
      <c r="B29" s="43" t="s">
        <v>33</v>
      </c>
      <c r="C29" s="50"/>
      <c r="D29" s="55">
        <f t="shared" si="1"/>
        <v>0</v>
      </c>
      <c r="E29" s="54"/>
    </row>
    <row r="30" spans="1:5" ht="15" customHeight="1">
      <c r="A30" s="42" t="s">
        <v>104</v>
      </c>
      <c r="B30" s="43" t="s">
        <v>105</v>
      </c>
      <c r="C30" s="50"/>
      <c r="D30" s="55">
        <f t="shared" si="1"/>
        <v>0</v>
      </c>
      <c r="E30" s="54"/>
    </row>
    <row r="31" spans="1:5" ht="15" customHeight="1" thickBot="1">
      <c r="A31" s="44" t="s">
        <v>106</v>
      </c>
      <c r="B31" s="45"/>
      <c r="C31" s="52"/>
      <c r="D31" s="55">
        <f t="shared" si="1"/>
        <v>0</v>
      </c>
      <c r="E31" s="54"/>
    </row>
    <row r="32" spans="1:3" ht="12.75">
      <c r="A32" s="5"/>
      <c r="B32" s="6"/>
      <c r="C32" s="6"/>
    </row>
    <row r="33" ht="12.75">
      <c r="A33" s="56" t="s">
        <v>102</v>
      </c>
    </row>
    <row r="34" spans="1:7" s="37" customFormat="1" ht="12.75">
      <c r="A34" s="38" t="s">
        <v>110</v>
      </c>
      <c r="B34" s="3"/>
      <c r="C34" s="3"/>
      <c r="D34" s="3"/>
      <c r="E34" s="3"/>
      <c r="F34" s="3"/>
      <c r="G34" s="3"/>
    </row>
  </sheetData>
  <sheetProtection/>
  <printOptions/>
  <pageMargins left="1.535433070866142" right="0.6299212598425197" top="0.1968503937007874" bottom="0.2362204724409449" header="0.15748031496062992" footer="0.2755905511811024"/>
  <pageSetup horizontalDpi="600" verticalDpi="600" orientation="landscape" paperSize="9" r:id="rId4"/>
  <drawing r:id="rId3"/>
  <legacyDrawing r:id="rId2"/>
  <oleObjects>
    <oleObject progId="CorelDraw.Graphic.7" shapeId="35276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2022-07-01T10:33:53Z</cp:lastPrinted>
  <dcterms:created xsi:type="dcterms:W3CDTF">1996-10-08T23:32:33Z</dcterms:created>
  <dcterms:modified xsi:type="dcterms:W3CDTF">2022-07-01T10:34:01Z</dcterms:modified>
  <cp:category/>
  <cp:version/>
  <cp:contentType/>
  <cp:contentStatus/>
</cp:coreProperties>
</file>